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darwin" sheetId="1" r:id="rId1"/>
  </sheets>
  <definedNames>
    <definedName name="_xlnm._FilterDatabase" localSheetId="0" hidden="1">darwin!$A$1:$AX$14</definedName>
  </definedNames>
  <calcPr calcId="124519"/>
</workbook>
</file>

<file path=xl/calcChain.xml><?xml version="1.0" encoding="utf-8"?>
<calcChain xmlns="http://schemas.openxmlformats.org/spreadsheetml/2006/main">
  <c r="BD14" i="1"/>
  <c r="BE14" s="1"/>
  <c r="AZ14"/>
  <c r="BA14" s="1"/>
  <c r="BD13"/>
  <c r="BK13" s="1"/>
  <c r="AZ13"/>
  <c r="BH13" s="1"/>
  <c r="BE12"/>
  <c r="BD12"/>
  <c r="BK12" s="1"/>
  <c r="AZ12"/>
  <c r="BH12" s="1"/>
  <c r="BH11"/>
  <c r="BD11"/>
  <c r="BE11" s="1"/>
  <c r="AZ11"/>
  <c r="BA11" s="1"/>
  <c r="BE10"/>
  <c r="BD10"/>
  <c r="BK10" s="1"/>
  <c r="AZ10"/>
  <c r="BH10" s="1"/>
  <c r="BD9"/>
  <c r="BK9" s="1"/>
  <c r="AZ9"/>
  <c r="BH9" s="1"/>
  <c r="BD8"/>
  <c r="BE8" s="1"/>
  <c r="AZ8"/>
  <c r="BH8" s="1"/>
  <c r="BK7"/>
  <c r="BD7"/>
  <c r="BE7" s="1"/>
  <c r="BA7"/>
  <c r="AZ7"/>
  <c r="BH7" s="1"/>
  <c r="BD6"/>
  <c r="BK6" s="1"/>
  <c r="BA6"/>
  <c r="AZ6"/>
  <c r="BH6" s="1"/>
  <c r="BD5"/>
  <c r="BK5" s="1"/>
  <c r="BA5"/>
  <c r="AZ5"/>
  <c r="BH5" s="1"/>
  <c r="BD4"/>
  <c r="BK4" s="1"/>
  <c r="AZ4"/>
  <c r="BH4" s="1"/>
  <c r="BE3"/>
  <c r="BD3"/>
  <c r="BK3" s="1"/>
  <c r="AZ3"/>
  <c r="BH3" s="1"/>
  <c r="BK2"/>
  <c r="BE2"/>
  <c r="BD2"/>
  <c r="AZ2"/>
  <c r="BH2" s="1"/>
  <c r="BE13" l="1"/>
  <c r="BA4"/>
  <c r="BE9"/>
  <c r="BA2"/>
  <c r="BE4"/>
  <c r="BF2" s="1"/>
  <c r="BE5"/>
  <c r="BA8"/>
  <c r="BA9"/>
  <c r="BA10"/>
  <c r="BH14"/>
  <c r="BI2" s="1"/>
  <c r="BI5" s="1"/>
  <c r="BA3"/>
  <c r="BE6"/>
  <c r="BA12"/>
  <c r="BA13"/>
  <c r="BB5"/>
  <c r="BK11"/>
  <c r="BK14"/>
  <c r="BK8"/>
  <c r="BF5" l="1"/>
  <c r="BF8" s="1"/>
  <c r="BF11" s="1"/>
  <c r="BF14" s="1"/>
  <c r="BC2"/>
  <c r="BB2"/>
  <c r="BB8" s="1"/>
  <c r="BB11" s="1"/>
  <c r="BB14" s="1"/>
  <c r="BN2"/>
  <c r="BO2"/>
  <c r="BL2"/>
  <c r="BL5" s="1"/>
  <c r="BC3" l="1"/>
  <c r="AY2"/>
  <c r="BG2" s="1"/>
  <c r="BC4" l="1"/>
  <c r="AY3"/>
  <c r="BG3" s="1"/>
  <c r="BC5" l="1"/>
  <c r="AY4"/>
  <c r="BG4" s="1"/>
  <c r="AY5" l="1"/>
  <c r="BG5" s="1"/>
  <c r="BC6"/>
  <c r="AY6" l="1"/>
  <c r="BG6" s="1"/>
  <c r="BC7"/>
  <c r="BC8" l="1"/>
  <c r="AY7"/>
  <c r="BG7" s="1"/>
  <c r="AY8" l="1"/>
  <c r="BG8" s="1"/>
  <c r="BC9"/>
  <c r="AY9" l="1"/>
  <c r="BG9" s="1"/>
  <c r="BC10"/>
  <c r="AY10" l="1"/>
  <c r="BG10" s="1"/>
  <c r="BC11"/>
  <c r="AY11" l="1"/>
  <c r="BG11" s="1"/>
  <c r="BC12"/>
  <c r="AY12" l="1"/>
  <c r="BG12" s="1"/>
  <c r="BC13"/>
  <c r="AY13" l="1"/>
  <c r="BG13" s="1"/>
  <c r="BC14"/>
  <c r="AY14" s="1"/>
  <c r="BG14" s="1"/>
</calcChain>
</file>

<file path=xl/sharedStrings.xml><?xml version="1.0" encoding="utf-8"?>
<sst xmlns="http://schemas.openxmlformats.org/spreadsheetml/2006/main" count="87" uniqueCount="43">
  <si>
    <t>Word</t>
  </si>
  <si>
    <t>Count</t>
  </si>
  <si>
    <t>M00</t>
  </si>
  <si>
    <t>Prob</t>
  </si>
  <si>
    <t>Exp</t>
  </si>
  <si>
    <t>p-value</t>
  </si>
  <si>
    <t>pPoisson</t>
  </si>
  <si>
    <t>pNormal</t>
  </si>
  <si>
    <t>M0</t>
  </si>
  <si>
    <t>M1</t>
  </si>
  <si>
    <t>M2</t>
  </si>
  <si>
    <t>M3</t>
  </si>
  <si>
    <t>M4</t>
  </si>
  <si>
    <t>M5</t>
  </si>
  <si>
    <t>M6</t>
  </si>
  <si>
    <t>{6^8 , 4^8 , 1^8 , 6^8 , 2^8 , 0^8 , 6^8 , 3^8 , }</t>
  </si>
  <si>
    <t>{6^8 , 3^8 , 1^8 , 6^8 , 4^8 , 2^8 , 5^8 , 1^8 , }</t>
  </si>
  <si>
    <t>{2^8 , 6^8 , 3^8 , 0^8 , 6^8 , 4^8 , 1^8 , 6^8 , }</t>
  </si>
  <si>
    <t>{6^8 , 3^8 , 1^8 , 6^8 , 3^8 , 1^8 , 6^8 , 2^8 , }</t>
  </si>
  <si>
    <t>{3^8 , 1^8 , 6^8 , 4^8 , 1^8 , 7^8 , 4^8 , 1^8 , }</t>
  </si>
  <si>
    <t>{1^8 , 7^8 , 4^8 , 1^8 , 6^8 , 3^8 , 0^8 , 6^8 , }</t>
  </si>
  <si>
    <t>{1^8 , 6^8 , 3^8 , 1^8 , 7^8 , 3^8 , 1^8 , 6^8 , }</t>
  </si>
  <si>
    <t>{1^8 , 6^8 , 3^8 , 1^8 , 6^8 , 4^8 , 1^8 , 6^8 , }</t>
  </si>
  <si>
    <t>{4^8 , 1^8 , 6^8 , 4^8 , 1^8 , 7^8 , 4^8 , 1^8 , }</t>
  </si>
  <si>
    <t>{4^8 , 1^8 , 7^8 , 4^8 , 1^8 , 6^8 , 4^8 , 1^8 , }</t>
  </si>
  <si>
    <t>{1^8 , 6^8 , 3^8 , 1^8 , 6^8 , 3^8 , 1^8 , 6^8 , }</t>
  </si>
  <si>
    <t>{1^8 , 6^8 , 4^8 , 1^8 , 6^8 , 3^8 , 1^8 , 6^8 , }</t>
  </si>
  <si>
    <t>{2^8 , 6^8 , 2^8 , 1^8 , 6^8 , 3^8 , 1^8 , 6^8 , }</t>
  </si>
  <si>
    <t>diffs b-p</t>
  </si>
  <si>
    <t>diffs^2</t>
  </si>
  <si>
    <t>sum diffs^2</t>
  </si>
  <si>
    <t>diffs b-g</t>
  </si>
  <si>
    <t>abs diffs(b-p)</t>
  </si>
  <si>
    <t>sum</t>
  </si>
  <si>
    <t>kolmogorov(bp)</t>
  </si>
  <si>
    <t>kolmogorov(bg)</t>
  </si>
  <si>
    <t>n</t>
  </si>
  <si>
    <t>tdv</t>
  </si>
  <si>
    <t>divide by n</t>
  </si>
  <si>
    <t>sqrt</t>
  </si>
  <si>
    <t>rmse</t>
  </si>
  <si>
    <t>holm alpha</t>
  </si>
  <si>
    <t>sorting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</si>
</sst>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O14"/>
  <sheetViews>
    <sheetView tabSelected="1" topLeftCell="AQ3" workbookViewId="0">
      <selection activeCell="AX15" sqref="AX15:BH129"/>
    </sheetView>
  </sheetViews>
  <sheetFormatPr defaultRowHeight="15"/>
  <cols>
    <col min="51" max="51" width="12.7109375" bestFit="1" customWidth="1"/>
    <col min="55" max="55" width="12" bestFit="1" customWidth="1"/>
  </cols>
  <sheetData>
    <row r="1" spans="1:6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9</v>
      </c>
      <c r="P1" t="s">
        <v>3</v>
      </c>
      <c r="Q1" t="s">
        <v>4</v>
      </c>
      <c r="R1" t="s">
        <v>5</v>
      </c>
      <c r="S1" t="s">
        <v>6</v>
      </c>
      <c r="T1" t="s">
        <v>7</v>
      </c>
      <c r="U1" t="s">
        <v>10</v>
      </c>
      <c r="V1" t="s">
        <v>3</v>
      </c>
      <c r="W1" t="s">
        <v>4</v>
      </c>
      <c r="X1" t="s">
        <v>5</v>
      </c>
      <c r="Y1" t="s">
        <v>6</v>
      </c>
      <c r="Z1" t="s">
        <v>7</v>
      </c>
      <c r="AA1" t="s">
        <v>11</v>
      </c>
      <c r="AB1" t="s">
        <v>3</v>
      </c>
      <c r="AC1" t="s">
        <v>4</v>
      </c>
      <c r="AD1" t="s">
        <v>5</v>
      </c>
      <c r="AE1" t="s">
        <v>6</v>
      </c>
      <c r="AF1" t="s">
        <v>7</v>
      </c>
      <c r="AG1" t="s">
        <v>12</v>
      </c>
      <c r="AH1" t="s">
        <v>3</v>
      </c>
      <c r="AI1" t="s">
        <v>4</v>
      </c>
      <c r="AJ1" t="s">
        <v>5</v>
      </c>
      <c r="AK1" t="s">
        <v>6</v>
      </c>
      <c r="AL1" t="s">
        <v>7</v>
      </c>
      <c r="AM1" t="s">
        <v>13</v>
      </c>
      <c r="AN1" t="s">
        <v>3</v>
      </c>
      <c r="AO1" t="s">
        <v>4</v>
      </c>
      <c r="AP1" t="s">
        <v>5</v>
      </c>
      <c r="AQ1" t="s">
        <v>6</v>
      </c>
      <c r="AR1" t="s">
        <v>7</v>
      </c>
      <c r="AS1" t="s">
        <v>14</v>
      </c>
      <c r="AT1" t="s">
        <v>3</v>
      </c>
      <c r="AU1" t="s">
        <v>4</v>
      </c>
      <c r="AV1" t="s">
        <v>5</v>
      </c>
      <c r="AW1" t="s">
        <v>6</v>
      </c>
      <c r="AX1" t="s">
        <v>7</v>
      </c>
      <c r="AY1" t="s">
        <v>41</v>
      </c>
      <c r="AZ1" t="s">
        <v>28</v>
      </c>
      <c r="BA1" t="s">
        <v>29</v>
      </c>
      <c r="BB1" t="s">
        <v>30</v>
      </c>
      <c r="BC1" t="s">
        <v>42</v>
      </c>
      <c r="BD1" t="s">
        <v>31</v>
      </c>
      <c r="BE1" t="s">
        <v>29</v>
      </c>
      <c r="BF1" t="s">
        <v>30</v>
      </c>
      <c r="BH1" t="s">
        <v>32</v>
      </c>
      <c r="BI1" t="s">
        <v>33</v>
      </c>
      <c r="BK1" t="s">
        <v>32</v>
      </c>
      <c r="BL1" t="s">
        <v>33</v>
      </c>
      <c r="BN1" t="s">
        <v>34</v>
      </c>
      <c r="BO1" t="s">
        <v>35</v>
      </c>
    </row>
    <row r="2" spans="1:67">
      <c r="A2" t="s">
        <v>22</v>
      </c>
      <c r="B2">
        <v>2</v>
      </c>
      <c r="C2">
        <v>-1</v>
      </c>
      <c r="D2">
        <v>5.9604644775390599E-8</v>
      </c>
      <c r="E2">
        <v>1.01923942565917E-5</v>
      </c>
      <c r="F2">
        <v>5.1638360254457803E-11</v>
      </c>
      <c r="G2">
        <v>5.1942117273995298E-11</v>
      </c>
      <c r="H2">
        <v>0</v>
      </c>
      <c r="I2">
        <v>0</v>
      </c>
      <c r="J2">
        <v>5.6023742210416098E-7</v>
      </c>
      <c r="K2">
        <v>9.5800599179811694E-5</v>
      </c>
      <c r="L2">
        <v>4.5617566390987397E-9</v>
      </c>
      <c r="M2">
        <v>4.5885842903103902E-9</v>
      </c>
      <c r="N2">
        <v>0</v>
      </c>
      <c r="O2">
        <v>1</v>
      </c>
      <c r="P2">
        <v>1.08738107314377E-3</v>
      </c>
      <c r="Q2">
        <v>0.185942163507585</v>
      </c>
      <c r="R2">
        <v>1.52181540556888E-2</v>
      </c>
      <c r="S2">
        <v>1.5286585740922501E-2</v>
      </c>
      <c r="T2">
        <v>5.8586639224422703E-6</v>
      </c>
      <c r="U2">
        <v>2</v>
      </c>
      <c r="V2">
        <v>1.2504388257706101E-3</v>
      </c>
      <c r="W2">
        <v>0.21382503920677501</v>
      </c>
      <c r="X2">
        <v>1.9763832417528202E-2</v>
      </c>
      <c r="Y2">
        <v>1.9848841873176499E-2</v>
      </c>
      <c r="Z2">
        <v>1.1601295067831201E-4</v>
      </c>
      <c r="AA2">
        <v>3</v>
      </c>
      <c r="AB2">
        <v>1.81165177174593E-3</v>
      </c>
      <c r="AC2">
        <v>0.30979245296855401</v>
      </c>
      <c r="AD2">
        <v>3.8994878453834501E-2</v>
      </c>
      <c r="AE2">
        <v>3.9137308578955497E-2</v>
      </c>
      <c r="AF2">
        <v>1.2807110555937499E-2</v>
      </c>
      <c r="AG2">
        <v>4</v>
      </c>
      <c r="AH2">
        <v>1.2226134585289501E-3</v>
      </c>
      <c r="AI2">
        <v>0.20906690140845</v>
      </c>
      <c r="AJ2">
        <v>1.89523598158465E-2</v>
      </c>
      <c r="AK2">
        <v>1.9034506791528901E-2</v>
      </c>
      <c r="AL2">
        <v>7.5996952430212804E-5</v>
      </c>
      <c r="AM2">
        <v>5</v>
      </c>
      <c r="AN2">
        <v>2.9411764705882302E-4</v>
      </c>
      <c r="AO2">
        <v>5.0294117647058802E-2</v>
      </c>
      <c r="AP2">
        <v>1.2164497382590701E-3</v>
      </c>
      <c r="AQ2">
        <v>1.2231320203770399E-3</v>
      </c>
      <c r="AR2">
        <v>0</v>
      </c>
      <c r="AS2">
        <v>6</v>
      </c>
      <c r="AT2">
        <v>1.5748031496062901E-3</v>
      </c>
      <c r="AU2">
        <v>0.26929133858267701</v>
      </c>
      <c r="AV2">
        <v>3.0243508705706301E-2</v>
      </c>
      <c r="AW2">
        <v>3.03621182500927E-2</v>
      </c>
      <c r="AX2">
        <v>3.2865708226306098E-3</v>
      </c>
      <c r="AY2">
        <f>0.05/BC2</f>
        <v>3.8461538461538464E-3</v>
      </c>
      <c r="AZ2">
        <f>AV2-AW2</f>
        <v>-1.1860954438639923E-4</v>
      </c>
      <c r="BA2">
        <f>POWER(AZ2,2)</f>
        <v>1.4068224019549209E-8</v>
      </c>
      <c r="BB2">
        <f>SUM(BA:BA)</f>
        <v>1.4239758607502229E-6</v>
      </c>
      <c r="BC2">
        <f>BB5</f>
        <v>13</v>
      </c>
      <c r="BD2">
        <f>AV2-AX2</f>
        <v>2.6956937883075693E-2</v>
      </c>
      <c r="BE2">
        <f>BD2*BD2</f>
        <v>7.2667650003200137E-4</v>
      </c>
      <c r="BF2">
        <f>SUM(BE:BE)</f>
        <v>0.22918089258545615</v>
      </c>
      <c r="BG2" t="b">
        <f>AW2&lt;=AY2</f>
        <v>0</v>
      </c>
      <c r="BH2">
        <f>ABS(AZ2)</f>
        <v>1.1860954438639923E-4</v>
      </c>
      <c r="BI2">
        <f>SUM(BH:BH)</f>
        <v>3.6136604002597293E-3</v>
      </c>
      <c r="BK2">
        <f>ABS(BD2)</f>
        <v>2.6956937883075693E-2</v>
      </c>
      <c r="BL2">
        <f>SUM(BK:BK)</f>
        <v>1.5159372228942947</v>
      </c>
      <c r="BN2">
        <f>MAX(BH:BH)</f>
        <v>6.9214196037349629E-4</v>
      </c>
      <c r="BO2">
        <f>MAX(BK:BK)</f>
        <v>0.21888749703611701</v>
      </c>
    </row>
    <row r="3" spans="1:67">
      <c r="A3" t="s">
        <v>18</v>
      </c>
      <c r="B3">
        <v>4</v>
      </c>
      <c r="C3">
        <v>-1</v>
      </c>
      <c r="D3">
        <v>5.9604644775390599E-8</v>
      </c>
      <c r="E3">
        <v>1.01923942565917E-5</v>
      </c>
      <c r="F3">
        <v>1.11022302462516E-16</v>
      </c>
      <c r="G3">
        <v>0</v>
      </c>
      <c r="H3">
        <v>0</v>
      </c>
      <c r="I3">
        <v>0</v>
      </c>
      <c r="J3">
        <v>4.25268946576503E-7</v>
      </c>
      <c r="K3">
        <v>7.2720989864582007E-5</v>
      </c>
      <c r="L3">
        <v>6.3282712403633899E-15</v>
      </c>
      <c r="M3">
        <v>0</v>
      </c>
      <c r="N3">
        <v>0</v>
      </c>
      <c r="O3">
        <v>1</v>
      </c>
      <c r="P3">
        <v>5.7436767711877901E-4</v>
      </c>
      <c r="Q3">
        <v>9.8216872787311296E-2</v>
      </c>
      <c r="R3">
        <v>3.4666465528187999E-6</v>
      </c>
      <c r="S3">
        <v>3.58480307738329E-6</v>
      </c>
      <c r="T3">
        <v>0</v>
      </c>
      <c r="U3">
        <v>2</v>
      </c>
      <c r="V3">
        <v>9.0151455750517599E-4</v>
      </c>
      <c r="W3">
        <v>0.15415898933338501</v>
      </c>
      <c r="X3">
        <v>2.0143095114444299E-5</v>
      </c>
      <c r="Y3">
        <v>2.08085916626465E-5</v>
      </c>
      <c r="Z3">
        <v>0</v>
      </c>
      <c r="AA3">
        <v>3</v>
      </c>
      <c r="AB3">
        <v>7.4786909164920902E-4</v>
      </c>
      <c r="AC3">
        <v>0.12788561467201401</v>
      </c>
      <c r="AD3">
        <v>9.7368165825617496E-6</v>
      </c>
      <c r="AE3">
        <v>1.00632653360355E-5</v>
      </c>
      <c r="AF3">
        <v>0</v>
      </c>
      <c r="AG3">
        <v>4</v>
      </c>
      <c r="AH3">
        <v>7.0681078154489997E-4</v>
      </c>
      <c r="AI3">
        <v>0.120864643644177</v>
      </c>
      <c r="AJ3">
        <v>7.8109034431506007E-6</v>
      </c>
      <c r="AK3">
        <v>8.0738069390129397E-6</v>
      </c>
      <c r="AL3">
        <v>0</v>
      </c>
      <c r="AM3">
        <v>5</v>
      </c>
      <c r="AN3">
        <v>1.64541341011929E-3</v>
      </c>
      <c r="AO3">
        <v>0.281365693130399</v>
      </c>
      <c r="AP3">
        <v>2.0250690167478101E-4</v>
      </c>
      <c r="AQ3">
        <v>2.08728966494153E-4</v>
      </c>
      <c r="AR3">
        <v>0</v>
      </c>
      <c r="AS3">
        <v>6</v>
      </c>
      <c r="AT3">
        <v>7.8740157480314907E-3</v>
      </c>
      <c r="AU3">
        <v>1.3464566929133801</v>
      </c>
      <c r="AV3">
        <v>4.7179994140304202E-2</v>
      </c>
      <c r="AW3">
        <v>4.7872136100677698E-2</v>
      </c>
      <c r="AX3">
        <v>0.107892005486097</v>
      </c>
      <c r="AY3">
        <f t="shared" ref="AY3:AY66" si="0">0.05/BC3</f>
        <v>4.1666666666666666E-3</v>
      </c>
      <c r="AZ3">
        <f t="shared" ref="AZ3:AZ14" si="1">AV3-AW3</f>
        <v>-6.9214196037349629E-4</v>
      </c>
      <c r="BA3">
        <f t="shared" ref="BA3:BA14" si="2">POWER(AZ3,2)</f>
        <v>4.790604933096665E-7</v>
      </c>
      <c r="BC3">
        <f>BC2-1</f>
        <v>12</v>
      </c>
      <c r="BD3">
        <f t="shared" ref="BD3:BD14" si="3">AV3-AX3</f>
        <v>-6.0712011345792793E-2</v>
      </c>
      <c r="BE3">
        <f t="shared" ref="BE3:BE14" si="4">BD3*BD3</f>
        <v>3.6859483216516728E-3</v>
      </c>
      <c r="BG3" t="b">
        <f t="shared" ref="BG3:BG19" si="5">AW3&lt;=AY3</f>
        <v>0</v>
      </c>
      <c r="BH3">
        <f t="shared" ref="BH3:BH14" si="6">ABS(AZ3)</f>
        <v>6.9214196037349629E-4</v>
      </c>
      <c r="BK3">
        <f t="shared" ref="BK3:BK14" si="7">ABS(BD3)</f>
        <v>6.0712011345792793E-2</v>
      </c>
    </row>
    <row r="4" spans="1:67">
      <c r="A4" t="s">
        <v>25</v>
      </c>
      <c r="B4">
        <v>4</v>
      </c>
      <c r="C4">
        <v>-1</v>
      </c>
      <c r="D4">
        <v>5.9604644775390599E-8</v>
      </c>
      <c r="E4">
        <v>1.01923942565917E-5</v>
      </c>
      <c r="F4">
        <v>1.11022302462516E-16</v>
      </c>
      <c r="G4">
        <v>0</v>
      </c>
      <c r="H4">
        <v>0</v>
      </c>
      <c r="I4">
        <v>0</v>
      </c>
      <c r="J4">
        <v>7.6115015278979197E-7</v>
      </c>
      <c r="K4">
        <v>1.3015667612705401E-4</v>
      </c>
      <c r="L4">
        <v>7.7715611723760997E-16</v>
      </c>
      <c r="M4">
        <v>0</v>
      </c>
      <c r="N4">
        <v>0</v>
      </c>
      <c r="O4">
        <v>1</v>
      </c>
      <c r="P4">
        <v>1.6797545274228401E-3</v>
      </c>
      <c r="Q4">
        <v>0.287238024189306</v>
      </c>
      <c r="R4">
        <v>2.1895085029188799E-4</v>
      </c>
      <c r="S4">
        <v>2.25655242738653E-4</v>
      </c>
      <c r="T4">
        <v>0</v>
      </c>
      <c r="U4">
        <v>2</v>
      </c>
      <c r="V4">
        <v>2.5361694665177801E-3</v>
      </c>
      <c r="W4">
        <v>0.43368497877453999</v>
      </c>
      <c r="X4">
        <v>1.0160199018183201E-3</v>
      </c>
      <c r="Y4">
        <v>1.0445400347663899E-3</v>
      </c>
      <c r="Z4">
        <v>1.49169721019859E-9</v>
      </c>
      <c r="AA4">
        <v>3</v>
      </c>
      <c r="AB4">
        <v>3.1022717875819001E-3</v>
      </c>
      <c r="AC4">
        <v>0.53048847567650503</v>
      </c>
      <c r="AD4">
        <v>2.1111781376004198E-3</v>
      </c>
      <c r="AE4">
        <v>2.1670136787760299E-3</v>
      </c>
      <c r="AF4">
        <v>1.5085534936787301E-6</v>
      </c>
      <c r="AG4">
        <v>4</v>
      </c>
      <c r="AH4">
        <v>2.5916395323312999E-3</v>
      </c>
      <c r="AI4">
        <v>0.44317036002865201</v>
      </c>
      <c r="AJ4">
        <v>1.0997907643525099E-3</v>
      </c>
      <c r="AK4">
        <v>1.13048508197466E-3</v>
      </c>
      <c r="AL4">
        <v>3.63864782748635E-9</v>
      </c>
      <c r="AM4">
        <v>5</v>
      </c>
      <c r="AN4">
        <v>4.1768186564566604E-3</v>
      </c>
      <c r="AO4">
        <v>0.71423599025408901</v>
      </c>
      <c r="AP4">
        <v>6.0254931700216502E-3</v>
      </c>
      <c r="AQ4">
        <v>6.1671058624881399E-3</v>
      </c>
      <c r="AR4">
        <v>6.5514714621728299E-4</v>
      </c>
      <c r="AS4">
        <v>6</v>
      </c>
      <c r="AT4">
        <v>7.8740157480314907E-3</v>
      </c>
      <c r="AU4">
        <v>1.3464566929133801</v>
      </c>
      <c r="AV4">
        <v>4.7179994140304202E-2</v>
      </c>
      <c r="AW4">
        <v>4.7872136100677698E-2</v>
      </c>
      <c r="AX4">
        <v>0.107892005486097</v>
      </c>
      <c r="AY4">
        <f t="shared" si="0"/>
        <v>4.5454545454545461E-3</v>
      </c>
      <c r="AZ4">
        <f t="shared" si="1"/>
        <v>-6.9214196037349629E-4</v>
      </c>
      <c r="BA4">
        <f t="shared" si="2"/>
        <v>4.790604933096665E-7</v>
      </c>
      <c r="BB4" t="s">
        <v>36</v>
      </c>
      <c r="BC4">
        <f t="shared" ref="BC4:BC67" si="8">BC3-1</f>
        <v>11</v>
      </c>
      <c r="BD4">
        <f t="shared" si="3"/>
        <v>-6.0712011345792793E-2</v>
      </c>
      <c r="BE4">
        <f t="shared" si="4"/>
        <v>3.6859483216516728E-3</v>
      </c>
      <c r="BF4" t="s">
        <v>36</v>
      </c>
      <c r="BG4" t="b">
        <f t="shared" si="5"/>
        <v>0</v>
      </c>
      <c r="BH4">
        <f t="shared" si="6"/>
        <v>6.9214196037349629E-4</v>
      </c>
      <c r="BI4" t="s">
        <v>37</v>
      </c>
      <c r="BK4">
        <f t="shared" si="7"/>
        <v>6.0712011345792793E-2</v>
      </c>
      <c r="BL4" t="s">
        <v>37</v>
      </c>
    </row>
    <row r="5" spans="1:67">
      <c r="A5" t="s">
        <v>26</v>
      </c>
      <c r="B5">
        <v>2</v>
      </c>
      <c r="C5">
        <v>-1</v>
      </c>
      <c r="D5">
        <v>5.9604644775390599E-8</v>
      </c>
      <c r="E5">
        <v>1.01923942565917E-5</v>
      </c>
      <c r="F5">
        <v>5.1638360254457803E-11</v>
      </c>
      <c r="G5">
        <v>5.1942117273995298E-11</v>
      </c>
      <c r="H5">
        <v>0</v>
      </c>
      <c r="I5">
        <v>0</v>
      </c>
      <c r="J5">
        <v>5.6023742210416098E-7</v>
      </c>
      <c r="K5">
        <v>9.5800599179811694E-5</v>
      </c>
      <c r="L5">
        <v>4.5617566390987397E-9</v>
      </c>
      <c r="M5">
        <v>4.5885842903103902E-9</v>
      </c>
      <c r="N5">
        <v>0</v>
      </c>
      <c r="O5">
        <v>1</v>
      </c>
      <c r="P5">
        <v>1.08738107314377E-3</v>
      </c>
      <c r="Q5">
        <v>0.185942163507585</v>
      </c>
      <c r="R5">
        <v>1.52181540556888E-2</v>
      </c>
      <c r="S5">
        <v>1.5286585740922501E-2</v>
      </c>
      <c r="T5">
        <v>5.8586639224422703E-6</v>
      </c>
      <c r="U5">
        <v>2</v>
      </c>
      <c r="V5">
        <v>1.2504388257706101E-3</v>
      </c>
      <c r="W5">
        <v>0.21382503920677501</v>
      </c>
      <c r="X5">
        <v>1.9763832417528202E-2</v>
      </c>
      <c r="Y5">
        <v>1.9848841873176499E-2</v>
      </c>
      <c r="Z5">
        <v>1.1601295067831201E-4</v>
      </c>
      <c r="AA5">
        <v>3</v>
      </c>
      <c r="AB5">
        <v>1.4192663649622501E-3</v>
      </c>
      <c r="AC5">
        <v>0.24269454840854399</v>
      </c>
      <c r="AD5">
        <v>2.49898100244428E-2</v>
      </c>
      <c r="AE5">
        <v>2.5092323737875399E-2</v>
      </c>
      <c r="AF5">
        <v>8.8950692904099505E-4</v>
      </c>
      <c r="AG5">
        <v>4</v>
      </c>
      <c r="AH5">
        <v>6.3901930099113198E-4</v>
      </c>
      <c r="AI5">
        <v>0.109272300469483</v>
      </c>
      <c r="AJ5">
        <v>5.5247092428848399E-3</v>
      </c>
      <c r="AK5">
        <v>5.55261224259817E-3</v>
      </c>
      <c r="AL5">
        <v>2.2204460492503101E-16</v>
      </c>
      <c r="AM5">
        <v>5</v>
      </c>
      <c r="AN5">
        <v>5.4021608643457298E-4</v>
      </c>
      <c r="AO5">
        <v>9.2376950780312106E-2</v>
      </c>
      <c r="AP5">
        <v>3.9922035633594899E-3</v>
      </c>
      <c r="AQ5">
        <v>4.01286684567636E-3</v>
      </c>
      <c r="AR5">
        <v>0</v>
      </c>
      <c r="AS5">
        <v>6</v>
      </c>
      <c r="AT5">
        <v>2.62467191601049E-3</v>
      </c>
      <c r="AU5">
        <v>0.44881889763779498</v>
      </c>
      <c r="AV5">
        <v>7.4892539810604994E-2</v>
      </c>
      <c r="AW5">
        <v>7.5100528178310005E-2</v>
      </c>
      <c r="AX5">
        <v>0.109104978470438</v>
      </c>
      <c r="AY5">
        <f t="shared" si="0"/>
        <v>5.0000000000000001E-3</v>
      </c>
      <c r="AZ5">
        <f t="shared" si="1"/>
        <v>-2.079883677050115E-4</v>
      </c>
      <c r="BA5">
        <f t="shared" si="2"/>
        <v>4.3259161100595074E-8</v>
      </c>
      <c r="BB5">
        <f>COUNT(BA2:BA755)</f>
        <v>13</v>
      </c>
      <c r="BC5">
        <f t="shared" si="8"/>
        <v>10</v>
      </c>
      <c r="BD5">
        <f t="shared" si="3"/>
        <v>-3.4212438659833005E-2</v>
      </c>
      <c r="BE5">
        <f t="shared" si="4"/>
        <v>1.170490959052836E-3</v>
      </c>
      <c r="BF5">
        <f>BB5</f>
        <v>13</v>
      </c>
      <c r="BG5" t="b">
        <f t="shared" si="5"/>
        <v>0</v>
      </c>
      <c r="BH5">
        <f t="shared" si="6"/>
        <v>2.079883677050115E-4</v>
      </c>
      <c r="BI5">
        <f>0.5*BI2</f>
        <v>1.8068302001298647E-3</v>
      </c>
      <c r="BK5">
        <f t="shared" si="7"/>
        <v>3.4212438659833005E-2</v>
      </c>
      <c r="BL5">
        <f>0.5*BL2</f>
        <v>0.75796861144714733</v>
      </c>
    </row>
    <row r="6" spans="1:67">
      <c r="A6" t="s">
        <v>20</v>
      </c>
      <c r="B6">
        <v>2</v>
      </c>
      <c r="C6">
        <v>-1</v>
      </c>
      <c r="D6">
        <v>5.9604644775390599E-8</v>
      </c>
      <c r="E6">
        <v>1.01923942565917E-5</v>
      </c>
      <c r="F6">
        <v>5.1638360254457803E-11</v>
      </c>
      <c r="G6">
        <v>5.1942117273995298E-11</v>
      </c>
      <c r="H6">
        <v>0</v>
      </c>
      <c r="I6">
        <v>0</v>
      </c>
      <c r="J6">
        <v>5.61007277270014E-8</v>
      </c>
      <c r="K6">
        <v>9.5932244413172392E-6</v>
      </c>
      <c r="L6">
        <v>4.57460735958648E-11</v>
      </c>
      <c r="M6">
        <v>4.60146365455216E-11</v>
      </c>
      <c r="N6">
        <v>0</v>
      </c>
      <c r="O6">
        <v>1</v>
      </c>
      <c r="P6">
        <v>3.6066055988048502E-4</v>
      </c>
      <c r="Q6">
        <v>6.16729557395631E-2</v>
      </c>
      <c r="R6">
        <v>1.8155474617389501E-3</v>
      </c>
      <c r="S6">
        <v>1.8253636212667199E-3</v>
      </c>
      <c r="T6">
        <v>0</v>
      </c>
      <c r="U6">
        <v>2</v>
      </c>
      <c r="V6">
        <v>3.20610407319164E-4</v>
      </c>
      <c r="W6">
        <v>5.4824379651577097E-2</v>
      </c>
      <c r="X6">
        <v>1.44117349293959E-3</v>
      </c>
      <c r="Y6">
        <v>1.4490404911141599E-3</v>
      </c>
      <c r="Z6">
        <v>0</v>
      </c>
      <c r="AA6">
        <v>3</v>
      </c>
      <c r="AB6">
        <v>2.7580336570111899E-4</v>
      </c>
      <c r="AC6">
        <v>4.7162375534891297E-2</v>
      </c>
      <c r="AD6">
        <v>1.0718742448961799E-3</v>
      </c>
      <c r="AE6">
        <v>1.0777879692694899E-3</v>
      </c>
      <c r="AF6">
        <v>0</v>
      </c>
      <c r="AG6">
        <v>4</v>
      </c>
      <c r="AH6">
        <v>1.0243277848911601E-3</v>
      </c>
      <c r="AI6">
        <v>0.175160051216389</v>
      </c>
      <c r="AJ6">
        <v>1.3599330099304601E-2</v>
      </c>
      <c r="AK6">
        <v>1.36615217860008E-2</v>
      </c>
      <c r="AL6">
        <v>1.2151421784345401E-6</v>
      </c>
      <c r="AM6">
        <v>5</v>
      </c>
      <c r="AN6">
        <v>1.47058823529411E-3</v>
      </c>
      <c r="AO6">
        <v>0.251470588235294</v>
      </c>
      <c r="AP6">
        <v>2.6678132704667901E-2</v>
      </c>
      <c r="AQ6">
        <v>2.6785975852708099E-2</v>
      </c>
      <c r="AR6">
        <v>1.43658149728498E-3</v>
      </c>
      <c r="AS6">
        <v>6</v>
      </c>
      <c r="AT6">
        <v>2.9527559055118101E-3</v>
      </c>
      <c r="AU6">
        <v>0.50492125984251901</v>
      </c>
      <c r="AV6">
        <v>9.1476457193479396E-2</v>
      </c>
      <c r="AW6">
        <v>9.1700112245813606E-2</v>
      </c>
      <c r="AX6">
        <v>0.162702699162699</v>
      </c>
      <c r="AY6">
        <f t="shared" si="0"/>
        <v>5.5555555555555558E-3</v>
      </c>
      <c r="AZ6">
        <f t="shared" si="1"/>
        <v>-2.2365505233420957E-4</v>
      </c>
      <c r="BA6">
        <f t="shared" si="2"/>
        <v>5.002158243461802E-8</v>
      </c>
      <c r="BC6">
        <f t="shared" si="8"/>
        <v>9</v>
      </c>
      <c r="BD6">
        <f t="shared" si="3"/>
        <v>-7.1226241969219603E-2</v>
      </c>
      <c r="BE6">
        <f t="shared" si="4"/>
        <v>5.07317754505782E-3</v>
      </c>
      <c r="BG6" t="b">
        <f t="shared" si="5"/>
        <v>0</v>
      </c>
      <c r="BH6">
        <f t="shared" si="6"/>
        <v>2.2365505233420957E-4</v>
      </c>
      <c r="BK6">
        <f t="shared" si="7"/>
        <v>7.1226241969219603E-2</v>
      </c>
    </row>
    <row r="7" spans="1:67">
      <c r="A7" t="s">
        <v>27</v>
      </c>
      <c r="B7">
        <v>2</v>
      </c>
      <c r="C7">
        <v>-1</v>
      </c>
      <c r="D7">
        <v>5.9604644775390599E-8</v>
      </c>
      <c r="E7">
        <v>1.01923942565917E-5</v>
      </c>
      <c r="F7">
        <v>5.1638360254457803E-11</v>
      </c>
      <c r="G7">
        <v>5.1942117273995298E-11</v>
      </c>
      <c r="H7">
        <v>0</v>
      </c>
      <c r="I7">
        <v>0</v>
      </c>
      <c r="J7">
        <v>3.3891992189091799E-7</v>
      </c>
      <c r="K7">
        <v>5.7955306643347097E-5</v>
      </c>
      <c r="L7">
        <v>1.6695262949895E-9</v>
      </c>
      <c r="M7">
        <v>1.6793438861739599E-9</v>
      </c>
      <c r="N7">
        <v>0</v>
      </c>
      <c r="O7">
        <v>1</v>
      </c>
      <c r="P7">
        <v>6.1371372551653595E-5</v>
      </c>
      <c r="Q7">
        <v>1.0494504706332701E-2</v>
      </c>
      <c r="R7">
        <v>5.4368206324206803E-5</v>
      </c>
      <c r="S7">
        <v>5.46835570254256E-5</v>
      </c>
      <c r="T7">
        <v>0</v>
      </c>
      <c r="U7">
        <v>2</v>
      </c>
      <c r="V7">
        <v>1.8190171365980599E-4</v>
      </c>
      <c r="W7">
        <v>3.11051930358268E-2</v>
      </c>
      <c r="X7">
        <v>4.7119305929210699E-4</v>
      </c>
      <c r="Y7">
        <v>4.7385080030759499E-4</v>
      </c>
      <c r="Z7">
        <v>0</v>
      </c>
      <c r="AA7">
        <v>3</v>
      </c>
      <c r="AB7">
        <v>6.3843699967386098E-4</v>
      </c>
      <c r="AC7">
        <v>0.10917272694423</v>
      </c>
      <c r="AD7">
        <v>5.5150038317512903E-3</v>
      </c>
      <c r="AE7">
        <v>5.5428618677498803E-3</v>
      </c>
      <c r="AF7">
        <v>2.2204460492503101E-16</v>
      </c>
      <c r="AG7">
        <v>4</v>
      </c>
      <c r="AH7">
        <v>8.1973321409941095E-4</v>
      </c>
      <c r="AI7">
        <v>0.14017437961099899</v>
      </c>
      <c r="AJ7">
        <v>8.9098618089904404E-3</v>
      </c>
      <c r="AK7">
        <v>8.9528467803939808E-3</v>
      </c>
      <c r="AL7">
        <v>4.15203316173062E-10</v>
      </c>
      <c r="AM7">
        <v>5</v>
      </c>
      <c r="AN7">
        <v>1.1764705882352899E-3</v>
      </c>
      <c r="AO7">
        <v>0.20117647058823501</v>
      </c>
      <c r="AP7">
        <v>1.7638765750309301E-2</v>
      </c>
      <c r="AQ7">
        <v>1.7716191713332202E-2</v>
      </c>
      <c r="AR7">
        <v>3.51250374388545E-5</v>
      </c>
      <c r="AS7">
        <v>6</v>
      </c>
      <c r="AT7">
        <v>2.9527559055118101E-3</v>
      </c>
      <c r="AU7">
        <v>0.50492125984251901</v>
      </c>
      <c r="AV7">
        <v>9.1476457193479396E-2</v>
      </c>
      <c r="AW7">
        <v>9.1700112245813606E-2</v>
      </c>
      <c r="AX7">
        <v>0.162702699162699</v>
      </c>
      <c r="AY7">
        <f t="shared" si="0"/>
        <v>6.2500000000000003E-3</v>
      </c>
      <c r="AZ7">
        <f t="shared" si="1"/>
        <v>-2.2365505233420957E-4</v>
      </c>
      <c r="BA7">
        <f t="shared" si="2"/>
        <v>5.002158243461802E-8</v>
      </c>
      <c r="BB7" t="s">
        <v>38</v>
      </c>
      <c r="BC7">
        <f t="shared" si="8"/>
        <v>8</v>
      </c>
      <c r="BD7">
        <f t="shared" si="3"/>
        <v>-7.1226241969219603E-2</v>
      </c>
      <c r="BE7">
        <f t="shared" si="4"/>
        <v>5.07317754505782E-3</v>
      </c>
      <c r="BF7" t="s">
        <v>38</v>
      </c>
      <c r="BG7" t="b">
        <f t="shared" si="5"/>
        <v>0</v>
      </c>
      <c r="BH7">
        <f t="shared" si="6"/>
        <v>2.2365505233420957E-4</v>
      </c>
      <c r="BK7">
        <f t="shared" si="7"/>
        <v>7.1226241969219603E-2</v>
      </c>
    </row>
    <row r="8" spans="1:67">
      <c r="A8" t="s">
        <v>23</v>
      </c>
      <c r="B8">
        <v>2</v>
      </c>
      <c r="C8">
        <v>-1</v>
      </c>
      <c r="D8">
        <v>5.9604644775390599E-8</v>
      </c>
      <c r="E8">
        <v>1.01923942565917E-5</v>
      </c>
      <c r="F8">
        <v>5.1638360254457803E-11</v>
      </c>
      <c r="G8">
        <v>5.1942117273995298E-11</v>
      </c>
      <c r="H8">
        <v>0</v>
      </c>
      <c r="I8">
        <v>0</v>
      </c>
      <c r="J8">
        <v>6.38238079229329E-8</v>
      </c>
      <c r="K8">
        <v>1.09138711548215E-5</v>
      </c>
      <c r="L8">
        <v>5.9204641189580798E-11</v>
      </c>
      <c r="M8">
        <v>5.9555804732269696E-11</v>
      </c>
      <c r="N8">
        <v>0</v>
      </c>
      <c r="O8">
        <v>1</v>
      </c>
      <c r="P8">
        <v>2.9945676790798701E-4</v>
      </c>
      <c r="Q8">
        <v>5.1207107312265798E-2</v>
      </c>
      <c r="R8">
        <v>1.2602597358670701E-3</v>
      </c>
      <c r="S8">
        <v>1.26717390136821E-3</v>
      </c>
      <c r="T8">
        <v>0</v>
      </c>
      <c r="U8">
        <v>2</v>
      </c>
      <c r="V8">
        <v>2.2500335725811999E-4</v>
      </c>
      <c r="W8">
        <v>3.8475574091138602E-2</v>
      </c>
      <c r="X8">
        <v>7.17463896373726E-4</v>
      </c>
      <c r="Y8">
        <v>7.21470023417492E-4</v>
      </c>
      <c r="Z8">
        <v>0</v>
      </c>
      <c r="AA8">
        <v>3</v>
      </c>
      <c r="AB8">
        <v>3.5402809298067599E-4</v>
      </c>
      <c r="AC8">
        <v>6.0538803899695598E-2</v>
      </c>
      <c r="AD8">
        <v>1.75068789619126E-3</v>
      </c>
      <c r="AE8">
        <v>1.7601684368356799E-3</v>
      </c>
      <c r="AF8">
        <v>0</v>
      </c>
      <c r="AG8">
        <v>4</v>
      </c>
      <c r="AH8">
        <v>1.37498544988941E-3</v>
      </c>
      <c r="AI8">
        <v>0.23512251193108999</v>
      </c>
      <c r="AJ8">
        <v>2.3569854468908899E-2</v>
      </c>
      <c r="AK8">
        <v>2.3667766021699399E-2</v>
      </c>
      <c r="AL8">
        <v>5.6183088866945598E-4</v>
      </c>
      <c r="AM8">
        <v>5</v>
      </c>
      <c r="AN8">
        <v>1.63398692810457E-3</v>
      </c>
      <c r="AO8">
        <v>0.27941176470588203</v>
      </c>
      <c r="AP8">
        <v>3.23477575221797E-2</v>
      </c>
      <c r="AQ8">
        <v>3.2472423098847597E-2</v>
      </c>
      <c r="AR8">
        <v>4.8948786633417002E-3</v>
      </c>
      <c r="AS8">
        <v>6</v>
      </c>
      <c r="AT8">
        <v>3.2808398950131198E-3</v>
      </c>
      <c r="AU8">
        <v>0.56102362204724399</v>
      </c>
      <c r="AV8">
        <v>0.10900982785828101</v>
      </c>
      <c r="AW8">
        <v>0.109241425149118</v>
      </c>
      <c r="AX8">
        <v>0.216217490294278</v>
      </c>
      <c r="AY8">
        <f t="shared" si="0"/>
        <v>7.1428571428571435E-3</v>
      </c>
      <c r="AZ8">
        <f t="shared" si="1"/>
        <v>-2.3159729083699343E-4</v>
      </c>
      <c r="BA8">
        <f t="shared" si="2"/>
        <v>5.3637305123034924E-8</v>
      </c>
      <c r="BB8">
        <f>BB2/BB5</f>
        <v>1.0953660467309407E-7</v>
      </c>
      <c r="BC8">
        <f t="shared" si="8"/>
        <v>7</v>
      </c>
      <c r="BD8">
        <f t="shared" si="3"/>
        <v>-0.107207662435997</v>
      </c>
      <c r="BE8">
        <f t="shared" si="4"/>
        <v>1.1493482884990682E-2</v>
      </c>
      <c r="BF8">
        <f>BF2/BF5</f>
        <v>1.7629299429650473E-2</v>
      </c>
      <c r="BG8" t="b">
        <f t="shared" si="5"/>
        <v>0</v>
      </c>
      <c r="BH8">
        <f t="shared" si="6"/>
        <v>2.3159729083699343E-4</v>
      </c>
      <c r="BK8">
        <f t="shared" si="7"/>
        <v>0.107207662435997</v>
      </c>
    </row>
    <row r="9" spans="1:67">
      <c r="A9" t="s">
        <v>16</v>
      </c>
      <c r="B9">
        <v>2</v>
      </c>
      <c r="C9">
        <v>-1</v>
      </c>
      <c r="D9">
        <v>5.9604644775390599E-8</v>
      </c>
      <c r="E9">
        <v>1.01923942565917E-5</v>
      </c>
      <c r="F9">
        <v>5.1638360254457803E-11</v>
      </c>
      <c r="G9">
        <v>5.1942117273995298E-11</v>
      </c>
      <c r="H9">
        <v>0</v>
      </c>
      <c r="I9">
        <v>0</v>
      </c>
      <c r="J9">
        <v>1.03305351315261E-7</v>
      </c>
      <c r="K9">
        <v>1.7665215074909699E-5</v>
      </c>
      <c r="L9">
        <v>1.5510848161426299E-10</v>
      </c>
      <c r="M9">
        <v>1.5602807934556001E-10</v>
      </c>
      <c r="N9">
        <v>0</v>
      </c>
      <c r="O9">
        <v>1</v>
      </c>
      <c r="P9">
        <v>8.21980861128861E-6</v>
      </c>
      <c r="Q9">
        <v>1.4055872725303501E-3</v>
      </c>
      <c r="R9">
        <v>9.8115195223957798E-7</v>
      </c>
      <c r="S9">
        <v>9.8691261662953103E-7</v>
      </c>
      <c r="T9">
        <v>0</v>
      </c>
      <c r="U9">
        <v>2</v>
      </c>
      <c r="V9">
        <v>4.6451954461714498E-5</v>
      </c>
      <c r="W9">
        <v>7.9432842129531795E-3</v>
      </c>
      <c r="X9">
        <v>3.11997278424902E-5</v>
      </c>
      <c r="Y9">
        <v>3.1381316097034401E-5</v>
      </c>
      <c r="Z9">
        <v>0</v>
      </c>
      <c r="AA9">
        <v>3</v>
      </c>
      <c r="AB9">
        <v>1.8559106334841601E-4</v>
      </c>
      <c r="AC9">
        <v>3.1736071832579101E-2</v>
      </c>
      <c r="AD9">
        <v>4.9029712361991996E-4</v>
      </c>
      <c r="AE9">
        <v>4.93060235478348E-4</v>
      </c>
      <c r="AF9">
        <v>0</v>
      </c>
      <c r="AG9">
        <v>4</v>
      </c>
      <c r="AH9">
        <v>4.8904538341157996E-4</v>
      </c>
      <c r="AI9">
        <v>8.3626760563380198E-2</v>
      </c>
      <c r="AJ9">
        <v>3.2905044874097498E-3</v>
      </c>
      <c r="AK9">
        <v>3.3077509582093399E-3</v>
      </c>
      <c r="AL9">
        <v>0</v>
      </c>
      <c r="AM9">
        <v>5</v>
      </c>
      <c r="AN9">
        <v>2.94117647058823E-3</v>
      </c>
      <c r="AO9">
        <v>0.502941176470588</v>
      </c>
      <c r="AP9">
        <v>9.0874045821018906E-2</v>
      </c>
      <c r="AQ9">
        <v>9.1097275131601194E-2</v>
      </c>
      <c r="AR9">
        <v>0.16078921884389399</v>
      </c>
      <c r="AS9">
        <v>6</v>
      </c>
      <c r="AT9">
        <v>3.9370078740157402E-3</v>
      </c>
      <c r="AU9">
        <v>0.67322834645669205</v>
      </c>
      <c r="AV9">
        <v>0.14633217218248401</v>
      </c>
      <c r="AW9">
        <v>0.146554372877999</v>
      </c>
      <c r="AX9">
        <v>0.31302336438082801</v>
      </c>
      <c r="AY9">
        <f t="shared" si="0"/>
        <v>8.3333333333333332E-3</v>
      </c>
      <c r="AZ9">
        <f t="shared" si="1"/>
        <v>-2.2220069551498467E-4</v>
      </c>
      <c r="BA9">
        <f t="shared" si="2"/>
        <v>4.9373149087342927E-8</v>
      </c>
      <c r="BC9">
        <f t="shared" si="8"/>
        <v>6</v>
      </c>
      <c r="BD9">
        <f t="shared" si="3"/>
        <v>-0.166691192198344</v>
      </c>
      <c r="BE9">
        <f t="shared" si="4"/>
        <v>2.7785953556505257E-2</v>
      </c>
      <c r="BG9" t="b">
        <f t="shared" si="5"/>
        <v>0</v>
      </c>
      <c r="BH9">
        <f t="shared" si="6"/>
        <v>2.2220069551498467E-4</v>
      </c>
      <c r="BK9">
        <f t="shared" si="7"/>
        <v>0.166691192198344</v>
      </c>
    </row>
    <row r="10" spans="1:67">
      <c r="A10" t="s">
        <v>17</v>
      </c>
      <c r="B10">
        <v>2</v>
      </c>
      <c r="C10">
        <v>-1</v>
      </c>
      <c r="D10">
        <v>5.9604644775390599E-8</v>
      </c>
      <c r="E10">
        <v>1.01923942565917E-5</v>
      </c>
      <c r="F10">
        <v>5.1638360254457803E-11</v>
      </c>
      <c r="G10">
        <v>5.1942117273995298E-11</v>
      </c>
      <c r="H10">
        <v>0</v>
      </c>
      <c r="I10">
        <v>0</v>
      </c>
      <c r="J10">
        <v>9.6912183844185702E-8</v>
      </c>
      <c r="K10">
        <v>1.6571983437355701E-5</v>
      </c>
      <c r="L10">
        <v>1.3650891528271801E-10</v>
      </c>
      <c r="M10">
        <v>1.3731382697557101E-10</v>
      </c>
      <c r="N10">
        <v>0</v>
      </c>
      <c r="O10">
        <v>1</v>
      </c>
      <c r="P10">
        <v>1.0318016313826499E-4</v>
      </c>
      <c r="Q10">
        <v>1.7643807896643399E-2</v>
      </c>
      <c r="R10">
        <v>1.5295450554608699E-4</v>
      </c>
      <c r="S10">
        <v>1.5383317312400699E-4</v>
      </c>
      <c r="T10">
        <v>0</v>
      </c>
      <c r="U10">
        <v>2</v>
      </c>
      <c r="V10">
        <v>5.9976871447812102E-5</v>
      </c>
      <c r="W10">
        <v>1.02560450175758E-2</v>
      </c>
      <c r="X10">
        <v>5.1933683540616997E-5</v>
      </c>
      <c r="Y10">
        <v>5.2235009929790799E-5</v>
      </c>
      <c r="Z10">
        <v>0</v>
      </c>
      <c r="AA10">
        <v>3</v>
      </c>
      <c r="AB10">
        <v>9.23019384206219E-5</v>
      </c>
      <c r="AC10">
        <v>1.5783631469926299E-2</v>
      </c>
      <c r="AD10">
        <v>1.2255275533024001E-4</v>
      </c>
      <c r="AE10">
        <v>1.23258547770399E-4</v>
      </c>
      <c r="AF10">
        <v>0</v>
      </c>
      <c r="AG10">
        <v>4</v>
      </c>
      <c r="AH10">
        <v>4.8289738430583502E-4</v>
      </c>
      <c r="AI10">
        <v>8.2575452716297695E-2</v>
      </c>
      <c r="AJ10">
        <v>3.2105004037412599E-3</v>
      </c>
      <c r="AK10">
        <v>3.2273528370252401E-3</v>
      </c>
      <c r="AL10">
        <v>0</v>
      </c>
      <c r="AM10">
        <v>5</v>
      </c>
      <c r="AN10">
        <v>1.9607843137254902E-3</v>
      </c>
      <c r="AO10">
        <v>0.33529411764705802</v>
      </c>
      <c r="AP10">
        <v>4.4937490894257803E-2</v>
      </c>
      <c r="AQ10">
        <v>4.5094157130395697E-2</v>
      </c>
      <c r="AR10">
        <v>2.3497184694571901E-2</v>
      </c>
      <c r="AS10">
        <v>6</v>
      </c>
      <c r="AT10">
        <v>3.9370078740157402E-3</v>
      </c>
      <c r="AU10">
        <v>0.67322834645669205</v>
      </c>
      <c r="AV10">
        <v>0.14633217218248401</v>
      </c>
      <c r="AW10">
        <v>0.146554372877999</v>
      </c>
      <c r="AX10">
        <v>0.31302336438082801</v>
      </c>
      <c r="AY10">
        <f t="shared" si="0"/>
        <v>0.01</v>
      </c>
      <c r="AZ10">
        <f t="shared" si="1"/>
        <v>-2.2220069551498467E-4</v>
      </c>
      <c r="BA10">
        <f t="shared" si="2"/>
        <v>4.9373149087342927E-8</v>
      </c>
      <c r="BB10" t="s">
        <v>39</v>
      </c>
      <c r="BC10">
        <f t="shared" si="8"/>
        <v>5</v>
      </c>
      <c r="BD10">
        <f t="shared" si="3"/>
        <v>-0.166691192198344</v>
      </c>
      <c r="BE10">
        <f t="shared" si="4"/>
        <v>2.7785953556505257E-2</v>
      </c>
      <c r="BF10" t="s">
        <v>39</v>
      </c>
      <c r="BG10" t="b">
        <f t="shared" si="5"/>
        <v>0</v>
      </c>
      <c r="BH10">
        <f t="shared" si="6"/>
        <v>2.2220069551498467E-4</v>
      </c>
      <c r="BK10">
        <f t="shared" si="7"/>
        <v>0.166691192198344</v>
      </c>
    </row>
    <row r="11" spans="1:67">
      <c r="A11" t="s">
        <v>21</v>
      </c>
      <c r="B11">
        <v>2</v>
      </c>
      <c r="C11">
        <v>-1</v>
      </c>
      <c r="D11">
        <v>5.9604644775390599E-8</v>
      </c>
      <c r="E11">
        <v>1.01923942565917E-5</v>
      </c>
      <c r="F11">
        <v>5.1638360254457803E-11</v>
      </c>
      <c r="G11">
        <v>5.1942117273995298E-11</v>
      </c>
      <c r="H11">
        <v>0</v>
      </c>
      <c r="I11">
        <v>0</v>
      </c>
      <c r="J11">
        <v>2.4618057746996498E-7</v>
      </c>
      <c r="K11">
        <v>4.2096878747364098E-5</v>
      </c>
      <c r="L11">
        <v>8.8086893335059802E-10</v>
      </c>
      <c r="M11">
        <v>8.8604867887198597E-10</v>
      </c>
      <c r="N11">
        <v>0</v>
      </c>
      <c r="O11">
        <v>1</v>
      </c>
      <c r="P11">
        <v>2.5129968160423998E-4</v>
      </c>
      <c r="Q11">
        <v>4.2972245554325099E-2</v>
      </c>
      <c r="R11">
        <v>8.9232557071450204E-4</v>
      </c>
      <c r="S11">
        <v>8.9727730228872295E-4</v>
      </c>
      <c r="T11">
        <v>0</v>
      </c>
      <c r="U11">
        <v>2</v>
      </c>
      <c r="V11">
        <v>3.96276479143403E-4</v>
      </c>
      <c r="W11">
        <v>6.7763277933522006E-2</v>
      </c>
      <c r="X11">
        <v>2.1830969734941601E-3</v>
      </c>
      <c r="Y11">
        <v>2.1947997354878602E-3</v>
      </c>
      <c r="Z11">
        <v>0</v>
      </c>
      <c r="AA11">
        <v>3</v>
      </c>
      <c r="AB11">
        <v>4.3199327256944399E-4</v>
      </c>
      <c r="AC11">
        <v>7.3870849609374997E-2</v>
      </c>
      <c r="AD11">
        <v>2.5839997498409099E-3</v>
      </c>
      <c r="AE11">
        <v>2.5977325519170799E-3</v>
      </c>
      <c r="AF11">
        <v>0</v>
      </c>
      <c r="AG11">
        <v>4</v>
      </c>
      <c r="AH11">
        <v>1.7025228292833899E-3</v>
      </c>
      <c r="AI11">
        <v>0.29113140380746</v>
      </c>
      <c r="AJ11">
        <v>3.4854245583229498E-2</v>
      </c>
      <c r="AK11">
        <v>3.4985848138019901E-2</v>
      </c>
      <c r="AL11">
        <v>7.3634223956434699E-3</v>
      </c>
      <c r="AM11">
        <v>5</v>
      </c>
      <c r="AN11">
        <v>2.94117647058823E-3</v>
      </c>
      <c r="AO11">
        <v>0.502941176470588</v>
      </c>
      <c r="AP11">
        <v>9.0874045821018906E-2</v>
      </c>
      <c r="AQ11">
        <v>9.1097275131601194E-2</v>
      </c>
      <c r="AR11">
        <v>0.16078921884389399</v>
      </c>
      <c r="AS11">
        <v>6</v>
      </c>
      <c r="AT11">
        <v>3.9370078740157402E-3</v>
      </c>
      <c r="AU11">
        <v>0.67322834645669205</v>
      </c>
      <c r="AV11">
        <v>0.14633217218248401</v>
      </c>
      <c r="AW11">
        <v>0.146554372877999</v>
      </c>
      <c r="AX11">
        <v>0.31302336438082801</v>
      </c>
      <c r="AY11">
        <f t="shared" si="0"/>
        <v>1.2500000000000001E-2</v>
      </c>
      <c r="AZ11">
        <f t="shared" si="1"/>
        <v>-2.2220069551498467E-4</v>
      </c>
      <c r="BA11">
        <f t="shared" si="2"/>
        <v>4.9373149087342927E-8</v>
      </c>
      <c r="BB11">
        <f>SQRT(BB8)</f>
        <v>3.3096314700143591E-4</v>
      </c>
      <c r="BC11">
        <f t="shared" si="8"/>
        <v>4</v>
      </c>
      <c r="BD11">
        <f t="shared" si="3"/>
        <v>-0.166691192198344</v>
      </c>
      <c r="BE11">
        <f t="shared" si="4"/>
        <v>2.7785953556505257E-2</v>
      </c>
      <c r="BF11">
        <f>SQRT(BF8)</f>
        <v>0.1327753720749841</v>
      </c>
      <c r="BG11" t="b">
        <f t="shared" si="5"/>
        <v>0</v>
      </c>
      <c r="BH11">
        <f t="shared" si="6"/>
        <v>2.2220069551498467E-4</v>
      </c>
      <c r="BK11">
        <f t="shared" si="7"/>
        <v>0.166691192198344</v>
      </c>
    </row>
    <row r="12" spans="1:67">
      <c r="A12" t="s">
        <v>24</v>
      </c>
      <c r="B12">
        <v>2</v>
      </c>
      <c r="C12">
        <v>-1</v>
      </c>
      <c r="D12">
        <v>5.9604644775390599E-8</v>
      </c>
      <c r="E12">
        <v>1.01923942565917E-5</v>
      </c>
      <c r="F12">
        <v>5.1638360254457803E-11</v>
      </c>
      <c r="G12">
        <v>5.1942117273995298E-11</v>
      </c>
      <c r="H12">
        <v>0</v>
      </c>
      <c r="I12">
        <v>0</v>
      </c>
      <c r="J12">
        <v>6.38238079229329E-8</v>
      </c>
      <c r="K12">
        <v>1.09138711548215E-5</v>
      </c>
      <c r="L12">
        <v>5.9204641189580798E-11</v>
      </c>
      <c r="M12">
        <v>5.9555804732269696E-11</v>
      </c>
      <c r="N12">
        <v>0</v>
      </c>
      <c r="O12">
        <v>1</v>
      </c>
      <c r="P12">
        <v>2.9945676790798701E-4</v>
      </c>
      <c r="Q12">
        <v>5.1207107312265798E-2</v>
      </c>
      <c r="R12">
        <v>1.2602597358670701E-3</v>
      </c>
      <c r="S12">
        <v>1.26717390136821E-3</v>
      </c>
      <c r="T12">
        <v>0</v>
      </c>
      <c r="U12">
        <v>2</v>
      </c>
      <c r="V12">
        <v>2.2500335725811999E-4</v>
      </c>
      <c r="W12">
        <v>3.8475574091138602E-2</v>
      </c>
      <c r="X12">
        <v>7.17463896373726E-4</v>
      </c>
      <c r="Y12">
        <v>7.21470023417492E-4</v>
      </c>
      <c r="Z12">
        <v>0</v>
      </c>
      <c r="AA12">
        <v>3</v>
      </c>
      <c r="AB12">
        <v>3.4986820815282601E-4</v>
      </c>
      <c r="AC12">
        <v>5.9827463594133302E-2</v>
      </c>
      <c r="AD12">
        <v>1.7105856515006099E-3</v>
      </c>
      <c r="AE12">
        <v>1.71985825874165E-3</v>
      </c>
      <c r="AF12">
        <v>0</v>
      </c>
      <c r="AG12">
        <v>4</v>
      </c>
      <c r="AH12">
        <v>3.1599855543517502E-4</v>
      </c>
      <c r="AI12">
        <v>5.4035752979414903E-2</v>
      </c>
      <c r="AJ12">
        <v>1.40073482726144E-3</v>
      </c>
      <c r="AK12">
        <v>1.40838949004351E-3</v>
      </c>
      <c r="AL12">
        <v>0</v>
      </c>
      <c r="AM12">
        <v>5</v>
      </c>
      <c r="AN12">
        <v>9.8039215686274508E-4</v>
      </c>
      <c r="AO12">
        <v>0.16764705882352901</v>
      </c>
      <c r="AP12">
        <v>1.2518720271348999E-2</v>
      </c>
      <c r="AQ12">
        <v>1.25766403962351E-2</v>
      </c>
      <c r="AR12">
        <v>3.3513657293759901E-7</v>
      </c>
      <c r="AS12">
        <v>6</v>
      </c>
      <c r="AT12">
        <v>3.9370078740157402E-3</v>
      </c>
      <c r="AU12">
        <v>0.67322834645669205</v>
      </c>
      <c r="AV12">
        <v>0.14633217218248401</v>
      </c>
      <c r="AW12">
        <v>0.146554372877999</v>
      </c>
      <c r="AX12">
        <v>0.31302336438082801</v>
      </c>
      <c r="AY12">
        <f t="shared" si="0"/>
        <v>1.6666666666666666E-2</v>
      </c>
      <c r="AZ12">
        <f t="shared" si="1"/>
        <v>-2.2220069551498467E-4</v>
      </c>
      <c r="BA12">
        <f t="shared" si="2"/>
        <v>4.9373149087342927E-8</v>
      </c>
      <c r="BC12">
        <f t="shared" si="8"/>
        <v>3</v>
      </c>
      <c r="BD12">
        <f t="shared" si="3"/>
        <v>-0.166691192198344</v>
      </c>
      <c r="BE12">
        <f t="shared" si="4"/>
        <v>2.7785953556505257E-2</v>
      </c>
      <c r="BG12" t="b">
        <f t="shared" si="5"/>
        <v>0</v>
      </c>
      <c r="BH12">
        <f t="shared" si="6"/>
        <v>2.2220069551498467E-4</v>
      </c>
      <c r="BK12">
        <f t="shared" si="7"/>
        <v>0.166691192198344</v>
      </c>
    </row>
    <row r="13" spans="1:67">
      <c r="A13" t="s">
        <v>15</v>
      </c>
      <c r="B13">
        <v>2</v>
      </c>
      <c r="C13">
        <v>-1</v>
      </c>
      <c r="D13">
        <v>5.9604644775390599E-8</v>
      </c>
      <c r="E13">
        <v>1.01923942565917E-5</v>
      </c>
      <c r="F13">
        <v>5.1638360254457803E-11</v>
      </c>
      <c r="G13">
        <v>5.1942117273995298E-11</v>
      </c>
      <c r="H13">
        <v>0</v>
      </c>
      <c r="I13">
        <v>0</v>
      </c>
      <c r="J13">
        <v>9.6912183844185702E-8</v>
      </c>
      <c r="K13">
        <v>1.6571983437355701E-5</v>
      </c>
      <c r="L13">
        <v>1.3650891528271801E-10</v>
      </c>
      <c r="M13">
        <v>1.3731382697557101E-10</v>
      </c>
      <c r="N13">
        <v>0</v>
      </c>
      <c r="O13">
        <v>1</v>
      </c>
      <c r="P13">
        <v>1.6995193679109099E-4</v>
      </c>
      <c r="Q13">
        <v>2.9061781191276601E-2</v>
      </c>
      <c r="R13">
        <v>4.1187067732006901E-4</v>
      </c>
      <c r="S13">
        <v>4.1420030665806302E-4</v>
      </c>
      <c r="T13">
        <v>0</v>
      </c>
      <c r="U13">
        <v>2</v>
      </c>
      <c r="V13">
        <v>4.3031609172864598E-4</v>
      </c>
      <c r="W13">
        <v>7.3584051685598506E-2</v>
      </c>
      <c r="X13">
        <v>2.5644560744681999E-3</v>
      </c>
      <c r="Y13">
        <v>2.57809054967683E-3</v>
      </c>
      <c r="Z13">
        <v>0</v>
      </c>
      <c r="AA13">
        <v>3</v>
      </c>
      <c r="AB13">
        <v>5.5045370729813598E-4</v>
      </c>
      <c r="AC13">
        <v>9.4127583947981305E-2</v>
      </c>
      <c r="AD13">
        <v>4.1402064038309396E-3</v>
      </c>
      <c r="AE13">
        <v>4.1615817422738701E-3</v>
      </c>
      <c r="AF13">
        <v>0</v>
      </c>
      <c r="AG13">
        <v>4</v>
      </c>
      <c r="AH13">
        <v>1.2804097311139499E-3</v>
      </c>
      <c r="AI13">
        <v>0.218950064020486</v>
      </c>
      <c r="AJ13">
        <v>2.0653938096669398E-2</v>
      </c>
      <c r="AK13">
        <v>2.0742041243142301E-2</v>
      </c>
      <c r="AL13">
        <v>1.7725122980072301E-4</v>
      </c>
      <c r="AM13">
        <v>5</v>
      </c>
      <c r="AN13">
        <v>1.47058823529411E-3</v>
      </c>
      <c r="AO13">
        <v>0.251470588235294</v>
      </c>
      <c r="AP13">
        <v>2.6678132704667901E-2</v>
      </c>
      <c r="AQ13">
        <v>2.6785975852708099E-2</v>
      </c>
      <c r="AR13">
        <v>1.43658149728498E-3</v>
      </c>
      <c r="AS13">
        <v>6</v>
      </c>
      <c r="AT13">
        <v>4.4291338582677104E-3</v>
      </c>
      <c r="AU13">
        <v>0.75738188976377896</v>
      </c>
      <c r="AV13">
        <v>0.17578470680890501</v>
      </c>
      <c r="AW13">
        <v>0.17597692915614099</v>
      </c>
      <c r="AX13">
        <v>0.37381611826477601</v>
      </c>
      <c r="AY13">
        <f t="shared" si="0"/>
        <v>2.5000000000000001E-2</v>
      </c>
      <c r="AZ13">
        <f t="shared" si="1"/>
        <v>-1.9222234723598186E-4</v>
      </c>
      <c r="BA13">
        <f t="shared" si="2"/>
        <v>3.6949430776910385E-8</v>
      </c>
      <c r="BB13" t="s">
        <v>40</v>
      </c>
      <c r="BC13">
        <f t="shared" si="8"/>
        <v>2</v>
      </c>
      <c r="BD13">
        <f t="shared" si="3"/>
        <v>-0.198031411455871</v>
      </c>
      <c r="BE13">
        <f t="shared" si="4"/>
        <v>3.9216439923204477E-2</v>
      </c>
      <c r="BF13" t="s">
        <v>40</v>
      </c>
      <c r="BG13" t="b">
        <f t="shared" si="5"/>
        <v>0</v>
      </c>
      <c r="BH13">
        <f t="shared" si="6"/>
        <v>1.9222234723598186E-4</v>
      </c>
      <c r="BK13">
        <f t="shared" si="7"/>
        <v>0.198031411455871</v>
      </c>
    </row>
    <row r="14" spans="1:67">
      <c r="A14" t="s">
        <v>19</v>
      </c>
      <c r="B14">
        <v>2</v>
      </c>
      <c r="C14">
        <v>-1</v>
      </c>
      <c r="D14">
        <v>5.9604644775390599E-8</v>
      </c>
      <c r="E14">
        <v>1.01923942565917E-5</v>
      </c>
      <c r="F14">
        <v>5.1638360254457803E-11</v>
      </c>
      <c r="G14">
        <v>5.1942117273995298E-11</v>
      </c>
      <c r="H14">
        <v>0</v>
      </c>
      <c r="I14">
        <v>0</v>
      </c>
      <c r="J14">
        <v>8.6712345936674401E-8</v>
      </c>
      <c r="K14">
        <v>1.48278111551713E-5</v>
      </c>
      <c r="L14">
        <v>1.09293796235476E-10</v>
      </c>
      <c r="M14">
        <v>1.09930953229309E-10</v>
      </c>
      <c r="N14">
        <v>0</v>
      </c>
      <c r="O14">
        <v>1</v>
      </c>
      <c r="P14">
        <v>3.76061987605379E-4</v>
      </c>
      <c r="Q14">
        <v>6.4306599880519899E-2</v>
      </c>
      <c r="R14">
        <v>1.9705129620587402E-3</v>
      </c>
      <c r="S14">
        <v>1.9811276589582999E-3</v>
      </c>
      <c r="T14">
        <v>0</v>
      </c>
      <c r="U14">
        <v>2</v>
      </c>
      <c r="V14">
        <v>3.4286225867903998E-4</v>
      </c>
      <c r="W14">
        <v>5.8629446234115902E-2</v>
      </c>
      <c r="X14">
        <v>1.6440553735073101E-3</v>
      </c>
      <c r="Y14">
        <v>1.65298229209198E-3</v>
      </c>
      <c r="Z14">
        <v>0</v>
      </c>
      <c r="AA14">
        <v>3</v>
      </c>
      <c r="AB14">
        <v>6.2938327641008998E-4</v>
      </c>
      <c r="AC14">
        <v>0.107624540266125</v>
      </c>
      <c r="AD14">
        <v>5.3651188492207496E-3</v>
      </c>
      <c r="AE14">
        <v>5.3922811202701199E-3</v>
      </c>
      <c r="AF14">
        <v>0</v>
      </c>
      <c r="AG14">
        <v>4</v>
      </c>
      <c r="AH14">
        <v>2.2916424164823599E-3</v>
      </c>
      <c r="AI14">
        <v>0.39187085321848403</v>
      </c>
      <c r="AJ14">
        <v>5.9200569150952703E-2</v>
      </c>
      <c r="AK14">
        <v>5.9385668908739801E-2</v>
      </c>
      <c r="AL14">
        <v>5.9922368920602702E-2</v>
      </c>
      <c r="AM14">
        <v>5</v>
      </c>
      <c r="AN14">
        <v>4.0849673202614303E-3</v>
      </c>
      <c r="AO14">
        <v>0.69852941176470595</v>
      </c>
      <c r="AP14">
        <v>0.15507869382841</v>
      </c>
      <c r="AQ14">
        <v>0.15529395423263001</v>
      </c>
      <c r="AR14">
        <v>0.33238056289902601</v>
      </c>
      <c r="AS14">
        <v>6</v>
      </c>
      <c r="AT14">
        <v>4.9212598425196798E-3</v>
      </c>
      <c r="AU14">
        <v>0.84153543307086598</v>
      </c>
      <c r="AV14">
        <v>0.20606667656481401</v>
      </c>
      <c r="AW14">
        <v>0.206209522607434</v>
      </c>
      <c r="AX14">
        <v>0.42495417360093102</v>
      </c>
      <c r="AY14">
        <f t="shared" si="0"/>
        <v>0.05</v>
      </c>
      <c r="AZ14">
        <f t="shared" si="1"/>
        <v>-1.428460426199929E-4</v>
      </c>
      <c r="BA14">
        <f t="shared" si="2"/>
        <v>2.0404991892192827E-8</v>
      </c>
      <c r="BB14">
        <f>BB11</f>
        <v>3.3096314700143591E-4</v>
      </c>
      <c r="BC14">
        <f t="shared" si="8"/>
        <v>1</v>
      </c>
      <c r="BD14">
        <f t="shared" si="3"/>
        <v>-0.21888749703611701</v>
      </c>
      <c r="BE14">
        <f t="shared" si="4"/>
        <v>4.7911736358736134E-2</v>
      </c>
      <c r="BF14">
        <f>BF11</f>
        <v>0.1327753720749841</v>
      </c>
      <c r="BG14" t="b">
        <f t="shared" si="5"/>
        <v>0</v>
      </c>
      <c r="BH14">
        <f t="shared" si="6"/>
        <v>1.428460426199929E-4</v>
      </c>
      <c r="BK14">
        <f t="shared" si="7"/>
        <v>0.21888749703611701</v>
      </c>
    </row>
  </sheetData>
  <autoFilter ref="A1:AX14">
    <sortState ref="A2:AX14">
      <sortCondition ref="AV1:AV14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darwin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</dc:creator>
  <cp:lastModifiedBy>Nuno Castro</cp:lastModifiedBy>
  <dcterms:created xsi:type="dcterms:W3CDTF">2010-06-27T01:51:22Z</dcterms:created>
  <dcterms:modified xsi:type="dcterms:W3CDTF">2010-06-28T15:28:50Z</dcterms:modified>
</cp:coreProperties>
</file>